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0230" activeTab="0"/>
  </bookViews>
  <sheets>
    <sheet name="Výsledky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<sst xmlns="http://schemas.openxmlformats.org/spreadsheetml/2006/main" count="17" uniqueCount="15">
  <si>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Průběh závodu skiadventure 2010</t>
  </si>
  <si>
    <t>Postup</t>
  </si>
  <si>
    <t>Start</t>
  </si>
  <si>
    <t>Body</t>
  </si>
  <si>
    <t>Přímo km</t>
  </si>
  <si>
    <t>Suma km</t>
  </si>
  <si>
    <t>Kód</t>
  </si>
  <si>
    <t>Cíl</t>
  </si>
  <si>
    <t>Č.</t>
  </si>
  <si>
    <t>Čas</t>
  </si>
  <si>
    <t>Čas celkem</t>
  </si>
  <si>
    <t>Body celkem</t>
  </si>
  <si>
    <t>Penalizace</t>
  </si>
  <si>
    <t>Průměr/km</t>
  </si>
  <si>
    <t>Průměr/km celk.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</si>
</sst>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  <numFmt numFmtId="165" formatCode="[$-F400]h:mm:ss\ AM/PM"/>
  </numFmts>
  <fonts count="4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9" xfId="0" applyBorder="1" applyAlignment="1">
      <alignment/>
    </xf>
    <xf numFmtId="0" fontId="2" fillId="0" borderId="20" xfId="0" applyFon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3.875" style="0" customWidth="1"/>
    <col min="3" max="3" width="8.125" style="0" customWidth="1"/>
    <col min="8" max="8" width="7.75390625" style="0" customWidth="1"/>
    <col min="9" max="10" width="10.375" style="0" customWidth="1"/>
    <col min="11" max="11" width="15.625" style="0" customWidth="1"/>
    <col min="12" max="12" width="7.625" style="0" customWidth="1"/>
    <col min="13" max="13" width="11.875" style="0" customWidth="1"/>
  </cols>
  <sheetData>
    <row r="1" spans="1:2" ht="15.75">
      <c r="A1" s="1" t="s">
        <v>0</v>
      </c>
      <c r="B1" s="1"/>
    </row>
    <row r="2" ht="16.5" thickBot="1"/>
    <row r="3" spans="1:13" ht="16.5" thickBot="1">
      <c r="A3" s="14" t="s">
        <v>8</v>
      </c>
      <c r="B3" s="13" t="s">
        <v>1</v>
      </c>
      <c r="C3" s="3" t="s">
        <v>6</v>
      </c>
      <c r="D3" s="2" t="s">
        <v>4</v>
      </c>
      <c r="E3" s="2" t="s">
        <v>5</v>
      </c>
      <c r="F3" s="2" t="s">
        <v>1</v>
      </c>
      <c r="G3" s="3" t="s">
        <v>5</v>
      </c>
      <c r="H3" s="18" t="s">
        <v>9</v>
      </c>
      <c r="I3" s="3" t="s">
        <v>10</v>
      </c>
      <c r="J3" s="13" t="s">
        <v>13</v>
      </c>
      <c r="K3" s="3" t="s">
        <v>14</v>
      </c>
      <c r="L3" s="13" t="s">
        <v>3</v>
      </c>
      <c r="M3" s="3" t="s">
        <v>11</v>
      </c>
    </row>
    <row r="4" spans="1:13" ht="15.75">
      <c r="A4" s="15">
        <v>1</v>
      </c>
      <c r="B4" s="10" t="s">
        <v>2</v>
      </c>
      <c r="C4" s="5">
        <v>20</v>
      </c>
      <c r="D4" s="10">
        <f>4.7/2</f>
        <v>2.35</v>
      </c>
      <c r="E4" s="4">
        <f>D4</f>
        <v>2.35</v>
      </c>
      <c r="F4" s="4">
        <f>5.9/2</f>
        <v>2.95</v>
      </c>
      <c r="G4" s="5">
        <f>F4</f>
        <v>2.95</v>
      </c>
      <c r="H4" s="23">
        <v>0.015104166666666667</v>
      </c>
      <c r="I4" s="25">
        <f>H4</f>
        <v>0.015104166666666667</v>
      </c>
      <c r="J4" s="23">
        <f>H4/F4</f>
        <v>0.005120056497175141</v>
      </c>
      <c r="K4" s="28">
        <f>I4/G4</f>
        <v>0.005120056497175141</v>
      </c>
      <c r="L4" s="10">
        <v>5</v>
      </c>
      <c r="M4" s="5">
        <f>L4</f>
        <v>5</v>
      </c>
    </row>
    <row r="5" spans="1:13" ht="15.75">
      <c r="A5" s="16">
        <v>2</v>
      </c>
      <c r="B5" s="11">
        <v>20</v>
      </c>
      <c r="C5" s="7">
        <v>21</v>
      </c>
      <c r="D5" s="11">
        <f>7.4/2</f>
        <v>3.7</v>
      </c>
      <c r="E5" s="6">
        <f>E4+D5</f>
        <v>6.050000000000001</v>
      </c>
      <c r="F5" s="6">
        <f>11.5/2</f>
        <v>5.75</v>
      </c>
      <c r="G5" s="7">
        <f>G4+F5</f>
        <v>8.7</v>
      </c>
      <c r="H5" s="23">
        <v>0.018298611111111113</v>
      </c>
      <c r="I5" s="26">
        <f>I4+H5</f>
        <v>0.03340277777777778</v>
      </c>
      <c r="J5" s="23">
        <f aca="true" t="shared" si="0" ref="J5:J17">H5/F5</f>
        <v>0.0031823671497584545</v>
      </c>
      <c r="K5" s="28">
        <f aca="true" t="shared" si="1" ref="K5:K17">I5/G5</f>
        <v>0.003839399744572159</v>
      </c>
      <c r="L5" s="11">
        <v>10</v>
      </c>
      <c r="M5" s="7">
        <f>M4+L5</f>
        <v>15</v>
      </c>
    </row>
    <row r="6" spans="1:13" ht="15.75">
      <c r="A6" s="16">
        <v>3</v>
      </c>
      <c r="B6" s="11">
        <v>21</v>
      </c>
      <c r="C6" s="7">
        <v>22</v>
      </c>
      <c r="D6" s="11">
        <f>4.8/2</f>
        <v>2.4</v>
      </c>
      <c r="E6" s="6">
        <f>E5+D6</f>
        <v>8.450000000000001</v>
      </c>
      <c r="F6" s="6">
        <f>6/2</f>
        <v>3</v>
      </c>
      <c r="G6" s="7">
        <f>G5+F6</f>
        <v>11.7</v>
      </c>
      <c r="H6" s="23">
        <v>0.01252314814814815</v>
      </c>
      <c r="I6" s="26">
        <f>I5+H6</f>
        <v>0.04592592592592593</v>
      </c>
      <c r="J6" s="23">
        <f t="shared" si="0"/>
        <v>0.004174382716049383</v>
      </c>
      <c r="K6" s="28">
        <f t="shared" si="1"/>
        <v>0.003925292814181704</v>
      </c>
      <c r="L6" s="11">
        <v>30</v>
      </c>
      <c r="M6" s="7">
        <f>M5+L6</f>
        <v>45</v>
      </c>
    </row>
    <row r="7" spans="1:13" ht="15.75">
      <c r="A7" s="16">
        <v>4</v>
      </c>
      <c r="B7" s="11">
        <v>22</v>
      </c>
      <c r="C7" s="7">
        <v>17</v>
      </c>
      <c r="D7" s="11">
        <f>3.4/2</f>
        <v>1.7</v>
      </c>
      <c r="E7" s="6">
        <f aca="true" t="shared" si="2" ref="E7:E15">E6+D7</f>
        <v>10.15</v>
      </c>
      <c r="F7" s="6">
        <f>5/2</f>
        <v>2.5</v>
      </c>
      <c r="G7" s="7">
        <f aca="true" t="shared" si="3" ref="G7:I15">G6+F7</f>
        <v>14.2</v>
      </c>
      <c r="H7" s="23">
        <v>0.009710648148148147</v>
      </c>
      <c r="I7" s="26">
        <f t="shared" si="3"/>
        <v>0.05563657407407408</v>
      </c>
      <c r="J7" s="23">
        <f t="shared" si="0"/>
        <v>0.0038842592592592587</v>
      </c>
      <c r="K7" s="28">
        <f t="shared" si="1"/>
        <v>0.00391806859676578</v>
      </c>
      <c r="L7" s="11">
        <v>10</v>
      </c>
      <c r="M7" s="7">
        <f aca="true" t="shared" si="4" ref="M7:M15">M6+L7</f>
        <v>55</v>
      </c>
    </row>
    <row r="8" spans="1:13" ht="15.75">
      <c r="A8" s="16">
        <v>5</v>
      </c>
      <c r="B8" s="11">
        <v>17</v>
      </c>
      <c r="C8" s="7">
        <v>16</v>
      </c>
      <c r="D8" s="11">
        <f>5.8/2</f>
        <v>2.9</v>
      </c>
      <c r="E8" s="6">
        <f t="shared" si="2"/>
        <v>13.05</v>
      </c>
      <c r="F8" s="6">
        <f>8.3/2</f>
        <v>4.15</v>
      </c>
      <c r="G8" s="7">
        <f t="shared" si="3"/>
        <v>18.35</v>
      </c>
      <c r="H8" s="23">
        <v>0.02011574074074074</v>
      </c>
      <c r="I8" s="26">
        <f t="shared" si="3"/>
        <v>0.07575231481481481</v>
      </c>
      <c r="J8" s="23">
        <f t="shared" si="0"/>
        <v>0.004847166443551985</v>
      </c>
      <c r="K8" s="28">
        <f t="shared" si="1"/>
        <v>0.004128191543041679</v>
      </c>
      <c r="L8" s="11">
        <v>20</v>
      </c>
      <c r="M8" s="7">
        <f t="shared" si="4"/>
        <v>75</v>
      </c>
    </row>
    <row r="9" spans="1:13" ht="15.75">
      <c r="A9" s="16">
        <v>6</v>
      </c>
      <c r="B9" s="11">
        <v>16</v>
      </c>
      <c r="C9" s="7">
        <v>10</v>
      </c>
      <c r="D9" s="11">
        <f>5.5/2</f>
        <v>2.75</v>
      </c>
      <c r="E9" s="6">
        <f t="shared" si="2"/>
        <v>15.8</v>
      </c>
      <c r="F9" s="6">
        <f>10.1/2</f>
        <v>5.05</v>
      </c>
      <c r="G9" s="7">
        <f t="shared" si="3"/>
        <v>23.400000000000002</v>
      </c>
      <c r="H9" s="23">
        <v>0.021180555555555553</v>
      </c>
      <c r="I9" s="26">
        <f t="shared" si="3"/>
        <v>0.09693287037037036</v>
      </c>
      <c r="J9" s="23">
        <f t="shared" si="0"/>
        <v>0.004194169416941694</v>
      </c>
      <c r="K9" s="28">
        <f t="shared" si="1"/>
        <v>0.004142430357708135</v>
      </c>
      <c r="L9" s="11">
        <v>20</v>
      </c>
      <c r="M9" s="7">
        <f t="shared" si="4"/>
        <v>95</v>
      </c>
    </row>
    <row r="10" spans="1:13" ht="15.75">
      <c r="A10" s="16">
        <v>7</v>
      </c>
      <c r="B10" s="11">
        <v>10</v>
      </c>
      <c r="C10" s="7">
        <v>5</v>
      </c>
      <c r="D10" s="11">
        <f>6.3/2</f>
        <v>3.15</v>
      </c>
      <c r="E10" s="6">
        <f t="shared" si="2"/>
        <v>18.95</v>
      </c>
      <c r="F10" s="6">
        <f>10.5/2</f>
        <v>5.25</v>
      </c>
      <c r="G10" s="7">
        <f t="shared" si="3"/>
        <v>28.650000000000002</v>
      </c>
      <c r="H10" s="23">
        <v>0.030486111111111113</v>
      </c>
      <c r="I10" s="26">
        <f t="shared" si="3"/>
        <v>0.12741898148148148</v>
      </c>
      <c r="J10" s="23">
        <f t="shared" si="0"/>
        <v>0.005806878306878307</v>
      </c>
      <c r="K10" s="28">
        <f t="shared" si="1"/>
        <v>0.0044474339086031925</v>
      </c>
      <c r="L10" s="11">
        <v>10</v>
      </c>
      <c r="M10" s="7">
        <f t="shared" si="4"/>
        <v>105</v>
      </c>
    </row>
    <row r="11" spans="1:13" ht="15.75">
      <c r="A11" s="16">
        <v>8</v>
      </c>
      <c r="B11" s="11">
        <v>5</v>
      </c>
      <c r="C11" s="7">
        <v>1</v>
      </c>
      <c r="D11" s="11">
        <f>5.6/2</f>
        <v>2.8</v>
      </c>
      <c r="E11" s="6">
        <f t="shared" si="2"/>
        <v>21.75</v>
      </c>
      <c r="F11" s="6">
        <f>6.8/2</f>
        <v>3.4</v>
      </c>
      <c r="G11" s="7">
        <f t="shared" si="3"/>
        <v>32.050000000000004</v>
      </c>
      <c r="H11" s="23">
        <v>0.011851851851851851</v>
      </c>
      <c r="I11" s="26">
        <f t="shared" si="3"/>
        <v>0.13927083333333334</v>
      </c>
      <c r="J11" s="23">
        <f t="shared" si="0"/>
        <v>0.003485838779956427</v>
      </c>
      <c r="K11" s="28">
        <f t="shared" si="1"/>
        <v>0.0043454238169526775</v>
      </c>
      <c r="L11" s="11">
        <v>30</v>
      </c>
      <c r="M11" s="7">
        <f t="shared" si="4"/>
        <v>135</v>
      </c>
    </row>
    <row r="12" spans="1:13" ht="15.75">
      <c r="A12" s="16">
        <v>9</v>
      </c>
      <c r="B12" s="11">
        <v>1</v>
      </c>
      <c r="C12" s="7">
        <v>4</v>
      </c>
      <c r="D12" s="11">
        <f>4.8/2</f>
        <v>2.4</v>
      </c>
      <c r="E12" s="6">
        <f t="shared" si="2"/>
        <v>24.15</v>
      </c>
      <c r="F12" s="6">
        <f>7.5/2</f>
        <v>3.75</v>
      </c>
      <c r="G12" s="7">
        <f t="shared" si="3"/>
        <v>35.800000000000004</v>
      </c>
      <c r="H12" s="23">
        <v>0.020891203703703703</v>
      </c>
      <c r="I12" s="26">
        <f t="shared" si="3"/>
        <v>0.16016203703703705</v>
      </c>
      <c r="J12" s="23">
        <f t="shared" si="0"/>
        <v>0.0055709876543209875</v>
      </c>
      <c r="K12" s="28">
        <f t="shared" si="1"/>
        <v>0.004473799917235671</v>
      </c>
      <c r="L12" s="11">
        <v>20</v>
      </c>
      <c r="M12" s="7">
        <f t="shared" si="4"/>
        <v>155</v>
      </c>
    </row>
    <row r="13" spans="1:13" ht="15.75">
      <c r="A13" s="16">
        <v>10</v>
      </c>
      <c r="B13" s="11">
        <v>4</v>
      </c>
      <c r="C13" s="7">
        <v>8</v>
      </c>
      <c r="D13" s="11">
        <f>4.1/2</f>
        <v>2.05</v>
      </c>
      <c r="E13" s="6">
        <f t="shared" si="2"/>
        <v>26.2</v>
      </c>
      <c r="F13" s="6">
        <f>6.2/2</f>
        <v>3.1</v>
      </c>
      <c r="G13" s="7">
        <f t="shared" si="3"/>
        <v>38.900000000000006</v>
      </c>
      <c r="H13" s="23">
        <v>0.00835648148148148</v>
      </c>
      <c r="I13" s="26">
        <f t="shared" si="3"/>
        <v>0.16851851851851854</v>
      </c>
      <c r="J13" s="23">
        <f t="shared" si="0"/>
        <v>0.002695639187574671</v>
      </c>
      <c r="K13" s="28">
        <f t="shared" si="1"/>
        <v>0.0043320955917356945</v>
      </c>
      <c r="L13" s="11">
        <v>5</v>
      </c>
      <c r="M13" s="7">
        <f t="shared" si="4"/>
        <v>160</v>
      </c>
    </row>
    <row r="14" spans="1:13" ht="15.75">
      <c r="A14" s="16">
        <v>11</v>
      </c>
      <c r="B14" s="11">
        <v>8</v>
      </c>
      <c r="C14" s="7">
        <v>7</v>
      </c>
      <c r="D14" s="11">
        <f>3.4/2</f>
        <v>1.7</v>
      </c>
      <c r="E14" s="6">
        <f t="shared" si="2"/>
        <v>27.9</v>
      </c>
      <c r="F14" s="6">
        <f>4.5/2</f>
        <v>2.25</v>
      </c>
      <c r="G14" s="7">
        <f t="shared" si="3"/>
        <v>41.150000000000006</v>
      </c>
      <c r="H14" s="23">
        <v>0.008819444444444444</v>
      </c>
      <c r="I14" s="26">
        <f t="shared" si="3"/>
        <v>0.17733796296296298</v>
      </c>
      <c r="J14" s="23">
        <f t="shared" si="0"/>
        <v>0.003919753086419753</v>
      </c>
      <c r="K14" s="28">
        <f t="shared" si="1"/>
        <v>0.004309549525223887</v>
      </c>
      <c r="L14" s="11">
        <v>20</v>
      </c>
      <c r="M14" s="7">
        <f t="shared" si="4"/>
        <v>180</v>
      </c>
    </row>
    <row r="15" spans="1:13" ht="15.75">
      <c r="A15" s="16">
        <v>12</v>
      </c>
      <c r="B15" s="11">
        <v>7</v>
      </c>
      <c r="C15" s="7">
        <v>13</v>
      </c>
      <c r="D15" s="11">
        <f>6.3/2</f>
        <v>3.15</v>
      </c>
      <c r="E15" s="6">
        <f t="shared" si="2"/>
        <v>31.049999999999997</v>
      </c>
      <c r="F15" s="6">
        <f>10.5/2</f>
        <v>5.25</v>
      </c>
      <c r="G15" s="7">
        <f t="shared" si="3"/>
        <v>46.400000000000006</v>
      </c>
      <c r="H15" s="23">
        <v>0.020243055555555552</v>
      </c>
      <c r="I15" s="26">
        <f t="shared" si="3"/>
        <v>0.19758101851851853</v>
      </c>
      <c r="J15" s="23">
        <f t="shared" si="0"/>
        <v>0.003855820105820105</v>
      </c>
      <c r="K15" s="28">
        <f t="shared" si="1"/>
        <v>0.004258211606002554</v>
      </c>
      <c r="L15" s="11">
        <v>20</v>
      </c>
      <c r="M15" s="7">
        <f t="shared" si="4"/>
        <v>200</v>
      </c>
    </row>
    <row r="16" spans="1:13" ht="15.75">
      <c r="A16" s="16">
        <v>13</v>
      </c>
      <c r="B16" s="11">
        <v>13</v>
      </c>
      <c r="C16" s="7">
        <v>26</v>
      </c>
      <c r="D16" s="11">
        <f>10.5/2</f>
        <v>5.25</v>
      </c>
      <c r="E16" s="6">
        <f>E15+D16</f>
        <v>36.3</v>
      </c>
      <c r="F16" s="6">
        <f>12.3/2</f>
        <v>6.15</v>
      </c>
      <c r="G16" s="7">
        <f>G15+F16</f>
        <v>52.550000000000004</v>
      </c>
      <c r="H16" s="23">
        <v>0.01857638888888889</v>
      </c>
      <c r="I16" s="26">
        <f>I15+H16</f>
        <v>0.2161574074074074</v>
      </c>
      <c r="J16" s="23">
        <f t="shared" si="0"/>
        <v>0.0030205510388437214</v>
      </c>
      <c r="K16" s="28">
        <f t="shared" si="1"/>
        <v>0.004113366458751806</v>
      </c>
      <c r="L16" s="11">
        <v>5</v>
      </c>
      <c r="M16" s="7">
        <f>M15+L16</f>
        <v>205</v>
      </c>
    </row>
    <row r="17" spans="1:13" ht="16.5" thickBot="1">
      <c r="A17" s="17">
        <v>14</v>
      </c>
      <c r="B17" s="12">
        <v>26</v>
      </c>
      <c r="C17" s="9" t="s">
        <v>7</v>
      </c>
      <c r="D17" s="12">
        <v>0.5</v>
      </c>
      <c r="E17" s="8">
        <f>E16+D17</f>
        <v>36.8</v>
      </c>
      <c r="F17" s="8">
        <v>0.5</v>
      </c>
      <c r="G17" s="30">
        <f>G16+F17</f>
        <v>53.050000000000004</v>
      </c>
      <c r="H17" s="24">
        <v>0.0013310185185185185</v>
      </c>
      <c r="I17" s="27">
        <f>I16+H17</f>
        <v>0.21748842592592593</v>
      </c>
      <c r="J17" s="23">
        <f t="shared" si="0"/>
        <v>0.002662037037037037</v>
      </c>
      <c r="K17" s="29">
        <f t="shared" si="1"/>
        <v>0.0040996875763605264</v>
      </c>
      <c r="L17" s="12"/>
      <c r="M17" s="30">
        <f>M16+L17</f>
        <v>205</v>
      </c>
    </row>
    <row r="18" spans="1:13" ht="16.5" thickBot="1">
      <c r="A18" s="21"/>
      <c r="B18" s="19"/>
      <c r="C18" s="19"/>
      <c r="D18" s="19"/>
      <c r="E18" s="19"/>
      <c r="F18" s="19"/>
      <c r="G18" s="19"/>
      <c r="H18" s="19"/>
      <c r="I18" s="19"/>
      <c r="J18" s="19" t="s">
        <v>12</v>
      </c>
      <c r="K18" s="19"/>
      <c r="L18" s="20">
        <v>14</v>
      </c>
      <c r="M18" s="22">
        <f>M17-L18</f>
        <v>191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 Tojnar</dc:creator>
  <cp:keywords/>
  <dc:description/>
  <cp:lastModifiedBy>tojnar</cp:lastModifiedBy>
  <dcterms:created xsi:type="dcterms:W3CDTF">2010-02-15T17:40:18Z</dcterms:created>
  <dcterms:modified xsi:type="dcterms:W3CDTF">2010-02-16T07:29:33Z</dcterms:modified>
  <cp:category/>
  <cp:version/>
  <cp:contentType/>
  <cp:contentStatus/>
</cp:coreProperties>
</file>